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00" activeTab="2"/>
  </bookViews>
  <sheets>
    <sheet name="нач " sheetId="1" r:id="rId1"/>
    <sheet name="сред  " sheetId="2" r:id="rId2"/>
    <sheet name="старш  " sheetId="3" r:id="rId3"/>
  </sheets>
  <calcPr calcId="145621"/>
</workbook>
</file>

<file path=xl/calcChain.xml><?xml version="1.0" encoding="utf-8"?>
<calcChain xmlns="http://schemas.openxmlformats.org/spreadsheetml/2006/main">
  <c r="J16" i="3" l="1"/>
  <c r="J16" i="2"/>
  <c r="J15" i="1"/>
  <c r="F23" i="3"/>
  <c r="F22" i="3"/>
  <c r="F21" i="3"/>
  <c r="F20" i="3"/>
  <c r="F19" i="3"/>
  <c r="F18" i="3"/>
  <c r="F17" i="3"/>
  <c r="F16" i="3"/>
  <c r="F24" i="3" s="1"/>
  <c r="K16" i="3" s="1"/>
  <c r="F21" i="2"/>
  <c r="F20" i="2"/>
  <c r="F19" i="2"/>
  <c r="F18" i="2"/>
  <c r="F17" i="2"/>
  <c r="F16" i="2"/>
  <c r="F22" i="2" s="1"/>
  <c r="K16" i="2" s="1"/>
  <c r="F19" i="1"/>
  <c r="F18" i="1"/>
  <c r="F17" i="1"/>
  <c r="F16" i="1"/>
  <c r="F15" i="1"/>
  <c r="F20" i="1" l="1"/>
  <c r="K15" i="1" s="1"/>
  <c r="G24" i="3"/>
  <c r="G22" i="2"/>
  <c r="G17" i="3"/>
  <c r="G15" i="1" l="1"/>
</calcChain>
</file>

<file path=xl/sharedStrings.xml><?xml version="1.0" encoding="utf-8"?>
<sst xmlns="http://schemas.openxmlformats.org/spreadsheetml/2006/main" count="117" uniqueCount="61">
  <si>
    <t xml:space="preserve">к Положению о порядке формирования финансового обеспечения и оценки </t>
  </si>
  <si>
    <t xml:space="preserve">выполнения муниципального задания </t>
  </si>
  <si>
    <t>на оказание бюджетных услуг</t>
  </si>
  <si>
    <t>об исполнении муниципального задания на оказание услуги Начальное общее образование по образовательным программам</t>
  </si>
  <si>
    <t>ОЦитоговая</t>
  </si>
  <si>
    <t>Приложение 3</t>
  </si>
  <si>
    <t>Приложение 4</t>
  </si>
  <si>
    <t>об исполнении муниципального задания на оказание услуги Среднее  (полное)  образование по образовательным программам</t>
  </si>
  <si>
    <t>об исполнении муниципального задания на оказание услуги Основное  (общее)  образование по образовательным программам</t>
  </si>
  <si>
    <t>№ п/п</t>
  </si>
  <si>
    <t xml:space="preserve">Критерии оценки выполнения муниципального задания    </t>
  </si>
  <si>
    <t>Наименованиеи услуги</t>
  </si>
  <si>
    <t>показатели, характеризующие качество 
муниципальной услуги (работы)</t>
  </si>
  <si>
    <t>показатели, характеризующие объем муниципальной услуги (работы)</t>
  </si>
  <si>
    <r>
      <t>К1</t>
    </r>
    <r>
      <rPr>
        <sz val="14"/>
        <color theme="1"/>
        <rFont val="Times New Roman"/>
        <family val="1"/>
        <charset val="204"/>
      </rPr>
      <t>плi</t>
    </r>
  </si>
  <si>
    <r>
      <t>К1</t>
    </r>
    <r>
      <rPr>
        <sz val="14"/>
        <color theme="1"/>
        <rFont val="Times New Roman"/>
        <family val="1"/>
        <charset val="204"/>
      </rPr>
      <t>фi</t>
    </r>
  </si>
  <si>
    <r>
      <t>К1</t>
    </r>
    <r>
      <rPr>
        <sz val="14"/>
        <color theme="1"/>
        <rFont val="Times New Roman"/>
        <family val="1"/>
        <charset val="204"/>
      </rPr>
      <t>i</t>
    </r>
  </si>
  <si>
    <t>К1</t>
  </si>
  <si>
    <t>К2</t>
  </si>
  <si>
    <t>2</t>
  </si>
  <si>
    <t>3</t>
  </si>
  <si>
    <r>
      <t xml:space="preserve">К2 пл </t>
    </r>
    <r>
      <rPr>
        <sz val="9"/>
        <rFont val="Times New Roman"/>
        <family val="1"/>
        <charset val="204"/>
      </rPr>
      <t>(по комплектованию)</t>
    </r>
  </si>
  <si>
    <r>
      <t xml:space="preserve">К2 ф </t>
    </r>
    <r>
      <rPr>
        <sz val="9"/>
        <rFont val="Times New Roman"/>
        <family val="1"/>
        <charset val="204"/>
      </rPr>
      <t>(по спискам)</t>
    </r>
  </si>
  <si>
    <t>Услуга по предоставлению начального общего образования по общеобразовательным программам</t>
  </si>
  <si>
    <t>ИТОГО:</t>
  </si>
  <si>
    <t>Расчет оценки К3</t>
  </si>
  <si>
    <t xml:space="preserve">Х  </t>
  </si>
  <si>
    <t xml:space="preserve">Х </t>
  </si>
  <si>
    <t>1</t>
  </si>
  <si>
    <t>Услуга по предоставлению основного общего образования по общеобразовательным программам</t>
  </si>
  <si>
    <t xml:space="preserve">X </t>
  </si>
  <si>
    <t>4</t>
  </si>
  <si>
    <t>Услуга по предоставлению среднего  (полного) общего образования по общеобразовательным программа</t>
  </si>
  <si>
    <r>
      <t xml:space="preserve"> число дней пропусков занятий по болезни в расчёте на одного ученика </t>
    </r>
    <r>
      <rPr>
        <sz val="9"/>
        <color rgb="FF000000"/>
        <rFont val="Times New Roman"/>
        <family val="1"/>
        <charset val="204"/>
      </rPr>
      <t>(процент определяется как отношение количества дней непосещения по болезни к общему числу учебных дней)</t>
    </r>
  </si>
  <si>
    <r>
      <t xml:space="preserve"> общий уровень укомплектованности кадрами </t>
    </r>
    <r>
      <rPr>
        <sz val="9"/>
        <color rgb="FF000000"/>
        <rFont val="Times New Roman"/>
        <family val="1"/>
        <charset val="204"/>
      </rPr>
      <t>(процент определяется как отношение фактической укомплектованности кадрами к общему количеству кадров по штатному расписанию)</t>
    </r>
  </si>
  <si>
    <r>
      <t xml:space="preserve">  доля педагогических кадров с высшим  профессиональным образованием </t>
    </r>
    <r>
      <rPr>
        <sz val="9"/>
        <color rgb="FF000000"/>
        <rFont val="Times New Roman"/>
        <family val="1"/>
        <charset val="204"/>
      </rPr>
      <t>(процент определяется как отношение количества педагогов с высшим образованием к общему числу педагогов)</t>
    </r>
  </si>
  <si>
    <r>
      <t xml:space="preserve">  охват горячим питанием (</t>
    </r>
    <r>
      <rPr>
        <sz val="9"/>
        <color rgb="FF000000"/>
        <rFont val="Times New Roman"/>
        <family val="1"/>
        <charset val="204"/>
      </rPr>
      <t>процент определяется как отношение количества обучающихся,  охваченных горяим питанием, к общему количеству обучающихся)</t>
    </r>
  </si>
  <si>
    <r>
      <t xml:space="preserve"> доля учащихся, окончивших начальное общее образование и перешедших на следующую ступень образования (оценивается по итогам II кв), </t>
    </r>
    <r>
      <rPr>
        <sz val="9"/>
        <color rgb="FF000000"/>
        <rFont val="Times New Roman"/>
        <family val="1"/>
        <charset val="204"/>
      </rPr>
      <t>(% отношение кол-ва обуч-ся, окончивших нач. образов. и перешедших на следующую ступень образ-я, к общему кол-ву обуч-ся)</t>
    </r>
  </si>
  <si>
    <r>
      <t xml:space="preserve"> количество учеников  на 1 компьютер </t>
    </r>
    <r>
      <rPr>
        <sz val="9"/>
        <color theme="1"/>
        <rFont val="Times New Roman"/>
        <family val="1"/>
        <charset val="204"/>
      </rPr>
      <t>(ученик, абсолютный показатель)</t>
    </r>
  </si>
  <si>
    <r>
      <t xml:space="preserve">  доля учащихся, получивших основное общее образование и продолжающих обучение на следующей ступени  </t>
    </r>
    <r>
      <rPr>
        <sz val="9"/>
        <color theme="1"/>
        <rFont val="Times New Roman"/>
        <family val="1"/>
        <charset val="204"/>
      </rPr>
      <t>(оценивается по итогам II квартала), (процент определяется как отношение количества обучающихся, окончивших основное образование и продолжающих обучение на следующей ступени, к общему количеству обучающихся)</t>
    </r>
  </si>
  <si>
    <r>
      <t>доля выпускников, выполнивших ЕГЭ  (оценивается по итогам II квартала)</t>
    </r>
    <r>
      <rPr>
        <sz val="9"/>
        <color theme="1"/>
        <rFont val="Times New Roman"/>
        <family val="1"/>
        <charset val="204"/>
      </rPr>
      <t xml:space="preserve"> (процент определяется как отношение количества выпускников, выполнивших ЕГЭ, к общему количеству выпускников)</t>
    </r>
  </si>
  <si>
    <r>
      <t xml:space="preserve"> доля выпускников, продолживших обучение в учреждениях среднего и высшего профессионального образования </t>
    </r>
    <r>
      <rPr>
        <sz val="9"/>
        <color theme="1"/>
        <rFont val="Times New Roman"/>
        <family val="1"/>
        <charset val="204"/>
      </rPr>
      <t>(процент, определяется как отношение количества выпускников, продолживших обучение в учреждениях среднего и высшего профессионального образования, к общему количеству выпускников)</t>
    </r>
  </si>
  <si>
    <r>
      <t xml:space="preserve">  доля учащихся, вовлеченных в научно-исследовательскую деятельность и участвующих в этапах Всероссийской олимпиады</t>
    </r>
    <r>
      <rPr>
        <sz val="9"/>
        <color theme="1"/>
        <rFont val="Times New Roman"/>
        <family val="1"/>
        <charset val="204"/>
      </rPr>
      <t xml:space="preserve"> (процент определяется как отношение количества учащихся, вовлеченных в научно-исследовательскую деятельность и учавствующих в этапах Всеросийской олимпиады, к общему количеству учащихся)</t>
    </r>
  </si>
  <si>
    <r>
      <t xml:space="preserve"> количество учеников  на 1 компьютер</t>
    </r>
    <r>
      <rPr>
        <sz val="9"/>
        <color theme="1"/>
        <rFont val="Times New Roman"/>
        <family val="1"/>
        <charset val="204"/>
      </rPr>
      <t xml:space="preserve"> (ученик абсолютный показатель)</t>
    </r>
  </si>
  <si>
    <r>
      <t xml:space="preserve">общий уровень укомплектованности кадрами </t>
    </r>
    <r>
      <rPr>
        <sz val="9"/>
        <color rgb="FF000000"/>
        <rFont val="Times New Roman"/>
        <family val="1"/>
        <charset val="204"/>
      </rPr>
      <t>(процент определяется как отношение фактической укомплектованности кадрами к общему количеству кадров по штатному расписанию)</t>
    </r>
  </si>
  <si>
    <r>
      <t xml:space="preserve">в столбец 8 и 9 ставится количество детей </t>
    </r>
    <r>
      <rPr>
        <b/>
        <sz val="20"/>
        <color theme="1"/>
        <rFont val="Times New Roman"/>
        <family val="1"/>
        <charset val="204"/>
      </rPr>
      <t>СРЕДНЕЕ ЗА 12 месяцев</t>
    </r>
    <r>
      <rPr>
        <sz val="20"/>
        <color theme="1"/>
        <rFont val="Times New Roman"/>
        <family val="1"/>
        <charset val="204"/>
      </rPr>
      <t>!                                                                                  В столбец 8 плановое (комплектование на 01.09.2012 Х на 8 месяцев + комплектование на 01.09.2013Х4 месяц) / на 12 месяцев)                                                                                                                                                                                   В столбец 9 ставится СРЕДНЕЕ за год по списочному составу ( количество детей по списку в январе + феврале+ марте+ апрель+ май+ июнь+июль+август+сентябрь+ октябрь+ ноябрь+декабрь)/12 месяцев (ноябрь и декабрь брать примерно по октябрю).                                                                                                                        Если будет разница между  ст. 8 и ст. 9  ОБЯЗАТЕЛЬНО указать причины в пояснении!                                                                                                                                  Так же обязательно пояснить все отклонения от 100% по столбцу 6! Количество детей в июне, июле и августе  брать по маю.</t>
    </r>
  </si>
  <si>
    <t>за 2013 год</t>
  </si>
  <si>
    <t>Отчет  по МБОУ СОШ № 81</t>
  </si>
  <si>
    <t xml:space="preserve">Отчет  по МБОУ СОШ № 81 </t>
  </si>
  <si>
    <t>7</t>
  </si>
  <si>
    <t>И.о.директора МБОУ СОШ</t>
  </si>
  <si>
    <t>Н.А.Рогова</t>
  </si>
  <si>
    <t>Учащиеся 10-го класса охвачены горячим питанием на 100% (регбийный класс)</t>
  </si>
  <si>
    <t>В связи с непрохождением процедуры аккредитеции учащиеся 11 класса определились с дальнейшим местом обучения в другие образовательные учреждения</t>
  </si>
  <si>
    <t xml:space="preserve">И.о.директора МБОУ СОШ № 81                                                                 Н.А.Рогова </t>
  </si>
  <si>
    <t>В третьнм квартале изменилось количество учащихся в связи с выездом за пределы микроучастка.</t>
  </si>
  <si>
    <t>Три учителя начальной школы имеет средне-специальное педагогическое образование (вакансия подана)</t>
  </si>
  <si>
    <t xml:space="preserve"> </t>
  </si>
  <si>
    <t>И.о.директора МБОУ СОШ № 81</t>
  </si>
  <si>
    <t>Н.А. Рогова</t>
  </si>
  <si>
    <t>В третьем квартале изменилось количество учащихся в связи с переходом в другие образовательные учреждения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</si>
</sst>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0" fillId="3" borderId="0" xfId="0" applyFont="1" applyFill="1" applyBorder="1"/>
    <xf numFmtId="0" fontId="10" fillId="3" borderId="1" xfId="0" applyFont="1" applyFill="1" applyBorder="1"/>
    <xf numFmtId="0" fontId="10" fillId="3" borderId="0" xfId="0" applyFont="1" applyFill="1"/>
    <xf numFmtId="49" fontId="10" fillId="3" borderId="12" xfId="0" applyNumberFormat="1" applyFont="1" applyFill="1" applyBorder="1" applyAlignment="1">
      <alignment vertical="top"/>
    </xf>
    <xf numFmtId="49" fontId="10" fillId="3" borderId="5" xfId="0" applyNumberFormat="1" applyFont="1" applyFill="1" applyBorder="1" applyAlignment="1">
      <alignment vertical="top"/>
    </xf>
    <xf numFmtId="0" fontId="11" fillId="3" borderId="15" xfId="0" applyFont="1" applyFill="1" applyBorder="1" applyAlignment="1">
      <alignment horizontal="center"/>
    </xf>
    <xf numFmtId="49" fontId="10" fillId="3" borderId="16" xfId="0" applyNumberFormat="1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>
      <alignment horizontal="center" vertical="top"/>
    </xf>
    <xf numFmtId="1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1" fontId="10" fillId="3" borderId="17" xfId="0" applyNumberFormat="1" applyFont="1" applyFill="1" applyBorder="1" applyAlignment="1">
      <alignment horizontal="center" wrapText="1"/>
    </xf>
    <xf numFmtId="1" fontId="10" fillId="3" borderId="14" xfId="0" applyNumberFormat="1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wrapText="1"/>
    </xf>
    <xf numFmtId="1" fontId="10" fillId="3" borderId="5" xfId="0" applyNumberFormat="1" applyFont="1" applyFill="1" applyBorder="1" applyAlignment="1">
      <alignment horizontal="center" wrapText="1"/>
    </xf>
    <xf numFmtId="1" fontId="15" fillId="3" borderId="1" xfId="1" applyNumberFormat="1" applyFont="1" applyFill="1" applyBorder="1" applyAlignment="1">
      <alignment horizontal="center" wrapText="1"/>
    </xf>
    <xf numFmtId="1" fontId="15" fillId="3" borderId="1" xfId="0" applyNumberFormat="1" applyFont="1" applyFill="1" applyBorder="1" applyAlignment="1">
      <alignment horizontal="center" vertical="top" wrapText="1"/>
    </xf>
    <xf numFmtId="0" fontId="10" fillId="3" borderId="12" xfId="0" applyFont="1" applyFill="1" applyBorder="1"/>
    <xf numFmtId="1" fontId="15" fillId="3" borderId="22" xfId="0" applyNumberFormat="1" applyFont="1" applyFill="1" applyBorder="1" applyAlignment="1">
      <alignment horizontal="center" wrapText="1"/>
    </xf>
    <xf numFmtId="1" fontId="15" fillId="3" borderId="23" xfId="0" applyNumberFormat="1" applyFont="1" applyFill="1" applyBorder="1" applyAlignment="1">
      <alignment horizontal="center" wrapText="1"/>
    </xf>
    <xf numFmtId="1" fontId="15" fillId="3" borderId="1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wrapText="1"/>
    </xf>
    <xf numFmtId="2" fontId="10" fillId="0" borderId="17" xfId="0" applyNumberFormat="1" applyFont="1" applyBorder="1" applyAlignment="1">
      <alignment horizontal="center" wrapText="1"/>
    </xf>
    <xf numFmtId="1" fontId="10" fillId="3" borderId="3" xfId="0" applyNumberFormat="1" applyFont="1" applyFill="1" applyBorder="1" applyAlignment="1">
      <alignment horizontal="center" wrapText="1"/>
    </xf>
    <xf numFmtId="1" fontId="15" fillId="2" borderId="1" xfId="1" applyNumberFormat="1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horizontal="center" vertical="top" wrapText="1"/>
    </xf>
    <xf numFmtId="2" fontId="15" fillId="2" borderId="1" xfId="1" applyNumberFormat="1" applyFont="1" applyFill="1" applyBorder="1" applyAlignment="1">
      <alignment horizontal="center" wrapText="1"/>
    </xf>
    <xf numFmtId="49" fontId="15" fillId="2" borderId="1" xfId="1" applyNumberFormat="1" applyFont="1" applyFill="1" applyBorder="1" applyAlignment="1">
      <alignment horizontal="center" wrapText="1"/>
    </xf>
    <xf numFmtId="49" fontId="10" fillId="3" borderId="19" xfId="0" applyNumberFormat="1" applyFont="1" applyFill="1" applyBorder="1" applyAlignment="1">
      <alignment horizontal="center" vertical="top"/>
    </xf>
    <xf numFmtId="49" fontId="10" fillId="3" borderId="20" xfId="0" applyNumberFormat="1" applyFont="1" applyFill="1" applyBorder="1" applyAlignment="1">
      <alignment horizontal="center" vertical="top"/>
    </xf>
    <xf numFmtId="49" fontId="10" fillId="3" borderId="28" xfId="0" applyNumberFormat="1" applyFont="1" applyFill="1" applyBorder="1" applyAlignment="1">
      <alignment horizontal="center" vertical="top"/>
    </xf>
    <xf numFmtId="1" fontId="10" fillId="3" borderId="20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/>
    </xf>
    <xf numFmtId="1" fontId="10" fillId="3" borderId="24" xfId="0" applyNumberFormat="1" applyFont="1" applyFill="1" applyBorder="1" applyAlignment="1">
      <alignment horizontal="center" wrapText="1"/>
    </xf>
    <xf numFmtId="1" fontId="10" fillId="3" borderId="7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justify" vertical="top" wrapText="1"/>
    </xf>
    <xf numFmtId="49" fontId="14" fillId="3" borderId="1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/>
    </xf>
    <xf numFmtId="49" fontId="16" fillId="3" borderId="1" xfId="0" applyNumberFormat="1" applyFont="1" applyFill="1" applyBorder="1" applyAlignment="1">
      <alignment vertical="top" wrapText="1"/>
    </xf>
    <xf numFmtId="2" fontId="15" fillId="3" borderId="1" xfId="0" applyNumberFormat="1" applyFont="1" applyFill="1" applyBorder="1" applyAlignment="1">
      <alignment horizontal="center" vertical="top" wrapText="1"/>
    </xf>
    <xf numFmtId="1" fontId="15" fillId="3" borderId="1" xfId="1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justify" vertical="top" wrapText="1"/>
    </xf>
    <xf numFmtId="164" fontId="15" fillId="2" borderId="22" xfId="1" applyNumberFormat="1" applyFont="1" applyFill="1" applyBorder="1" applyAlignment="1">
      <alignment horizontal="center" vertical="center" wrapText="1"/>
    </xf>
    <xf numFmtId="1" fontId="15" fillId="3" borderId="25" xfId="1" applyNumberFormat="1" applyFont="1" applyFill="1" applyBorder="1" applyAlignment="1">
      <alignment horizontal="center" vertical="center" wrapText="1"/>
    </xf>
    <xf numFmtId="1" fontId="15" fillId="3" borderId="21" xfId="1" applyNumberFormat="1" applyFont="1" applyFill="1" applyBorder="1" applyAlignment="1">
      <alignment horizontal="center" vertical="center" wrapText="1"/>
    </xf>
    <xf numFmtId="1" fontId="15" fillId="3" borderId="2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0" fontId="15" fillId="4" borderId="0" xfId="0" applyFont="1" applyFill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1" fontId="15" fillId="4" borderId="0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top"/>
    </xf>
    <xf numFmtId="164" fontId="15" fillId="3" borderId="30" xfId="0" applyNumberFormat="1" applyFont="1" applyFill="1" applyBorder="1" applyAlignment="1">
      <alignment horizontal="center" vertical="top" wrapText="1"/>
    </xf>
    <xf numFmtId="164" fontId="15" fillId="0" borderId="22" xfId="1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" fontId="10" fillId="3" borderId="1" xfId="0" applyNumberFormat="1" applyFont="1" applyFill="1" applyBorder="1" applyAlignment="1">
      <alignment horizontal="center" wrapText="1"/>
    </xf>
    <xf numFmtId="1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49" fontId="17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Border="1" applyAlignment="1">
      <alignment horizontal="center" wrapText="1"/>
    </xf>
    <xf numFmtId="164" fontId="15" fillId="3" borderId="25" xfId="1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wrapText="1"/>
    </xf>
    <xf numFmtId="0" fontId="18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3" borderId="4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49" fontId="10" fillId="3" borderId="4" xfId="0" applyNumberFormat="1" applyFont="1" applyFill="1" applyBorder="1" applyAlignment="1">
      <alignment horizontal="center" vertical="top" wrapText="1"/>
    </xf>
    <xf numFmtId="49" fontId="10" fillId="3" borderId="7" xfId="0" applyNumberFormat="1" applyFont="1" applyFill="1" applyBorder="1" applyAlignment="1">
      <alignment horizontal="center" vertical="top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top"/>
    </xf>
    <xf numFmtId="49" fontId="10" fillId="3" borderId="7" xfId="0" applyNumberFormat="1" applyFont="1" applyFill="1" applyBorder="1" applyAlignment="1">
      <alignment horizontal="center" vertical="top"/>
    </xf>
    <xf numFmtId="49" fontId="10" fillId="3" borderId="14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5" fillId="2" borderId="23" xfId="0" applyNumberFormat="1" applyFont="1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3" fontId="15" fillId="3" borderId="23" xfId="0" applyNumberFormat="1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49" fontId="10" fillId="3" borderId="18" xfId="0" applyNumberFormat="1" applyFont="1" applyFill="1" applyBorder="1" applyAlignment="1">
      <alignment horizontal="center" vertical="top"/>
    </xf>
    <xf numFmtId="49" fontId="10" fillId="3" borderId="19" xfId="0" applyNumberFormat="1" applyFont="1" applyFill="1" applyBorder="1" applyAlignment="1">
      <alignment horizontal="center" vertical="top"/>
    </xf>
    <xf numFmtId="49" fontId="10" fillId="3" borderId="16" xfId="0" applyNumberFormat="1" applyFont="1" applyFill="1" applyBorder="1" applyAlignment="1">
      <alignment horizontal="center" vertical="top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3" fontId="15" fillId="2" borderId="31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3" fontId="15" fillId="3" borderId="3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top" wrapText="1"/>
    </xf>
    <xf numFmtId="0" fontId="18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64" fontId="15" fillId="3" borderId="0" xfId="0" applyNumberFormat="1" applyFont="1" applyFill="1" applyBorder="1" applyAlignment="1">
      <alignment vertical="center"/>
    </xf>
    <xf numFmtId="1" fontId="15" fillId="3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5" fillId="0" borderId="0" xfId="0" applyFont="1" applyFill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9"/>
  <sheetViews>
    <sheetView workbookViewId="0">
      <selection activeCell="B30" sqref="B30"/>
    </sheetView>
  </sheetViews>
  <sheetFormatPr defaultRowHeight="15" x14ac:dyDescent="0.25"/>
  <cols>
    <col min="1" max="1" width="9.140625" style="1"/>
    <col min="2" max="2" width="24.28515625" style="1" customWidth="1"/>
    <col min="3" max="3" width="35.85546875" style="1" customWidth="1"/>
    <col min="4" max="5" width="7.28515625" style="1" customWidth="1"/>
    <col min="6" max="6" width="11.140625" style="1" customWidth="1"/>
    <col min="7" max="7" width="8.85546875" style="1" hidden="1" customWidth="1"/>
    <col min="8" max="8" width="13.7109375" style="1" customWidth="1"/>
    <col min="9" max="16384" width="9.140625" style="1"/>
  </cols>
  <sheetData>
    <row r="1" spans="1:86" x14ac:dyDescent="0.25">
      <c r="F1" s="2"/>
    </row>
    <row r="2" spans="1:86" x14ac:dyDescent="0.25">
      <c r="F2" s="2"/>
    </row>
    <row r="3" spans="1:86" x14ac:dyDescent="0.25">
      <c r="F3" s="2"/>
    </row>
    <row r="4" spans="1:86" x14ac:dyDescent="0.25">
      <c r="F4" s="2"/>
    </row>
    <row r="6" spans="1:86" ht="15.75" x14ac:dyDescent="0.25">
      <c r="B6" s="8" t="s">
        <v>48</v>
      </c>
    </row>
    <row r="7" spans="1:86" ht="15.75" x14ac:dyDescent="0.25">
      <c r="B7" s="8" t="s">
        <v>3</v>
      </c>
    </row>
    <row r="8" spans="1:86" x14ac:dyDescent="0.25">
      <c r="B8" s="3" t="s">
        <v>46</v>
      </c>
    </row>
    <row r="9" spans="1:86" ht="15.75" thickBot="1" x14ac:dyDescent="0.3"/>
    <row r="10" spans="1:86" s="14" customFormat="1" ht="16.5" thickBot="1" x14ac:dyDescent="0.3">
      <c r="A10" s="114" t="s">
        <v>9</v>
      </c>
      <c r="B10" s="117" t="s">
        <v>10</v>
      </c>
      <c r="C10" s="118"/>
      <c r="D10" s="118"/>
      <c r="E10" s="118"/>
      <c r="F10" s="118"/>
      <c r="G10" s="118"/>
      <c r="H10" s="118"/>
      <c r="I10" s="118"/>
      <c r="J10" s="118"/>
      <c r="K10" s="95" t="s">
        <v>4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</row>
    <row r="11" spans="1:86" s="15" customFormat="1" ht="31.5" customHeight="1" x14ac:dyDescent="0.25">
      <c r="A11" s="115"/>
      <c r="B11" s="98" t="s">
        <v>11</v>
      </c>
      <c r="C11" s="100" t="s">
        <v>12</v>
      </c>
      <c r="D11" s="101"/>
      <c r="E11" s="101"/>
      <c r="F11" s="101"/>
      <c r="G11" s="102"/>
      <c r="H11" s="106" t="s">
        <v>13</v>
      </c>
      <c r="I11" s="107"/>
      <c r="J11" s="107"/>
      <c r="K11" s="9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</row>
    <row r="12" spans="1:86" s="15" customFormat="1" ht="30" customHeight="1" thickBot="1" x14ac:dyDescent="0.3">
      <c r="A12" s="115"/>
      <c r="B12" s="99"/>
      <c r="C12" s="103"/>
      <c r="D12" s="104"/>
      <c r="E12" s="104"/>
      <c r="F12" s="104"/>
      <c r="G12" s="105"/>
      <c r="H12" s="108"/>
      <c r="I12" s="109"/>
      <c r="J12" s="109"/>
      <c r="K12" s="9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</row>
    <row r="13" spans="1:86" s="15" customFormat="1" ht="45" customHeight="1" thickBot="1" x14ac:dyDescent="0.35">
      <c r="A13" s="116"/>
      <c r="B13" s="16"/>
      <c r="C13" s="17"/>
      <c r="D13" s="18" t="s">
        <v>14</v>
      </c>
      <c r="E13" s="18" t="s">
        <v>15</v>
      </c>
      <c r="F13" s="18" t="s">
        <v>16</v>
      </c>
      <c r="G13" s="18" t="s">
        <v>17</v>
      </c>
      <c r="H13" s="26" t="s">
        <v>21</v>
      </c>
      <c r="I13" s="27" t="s">
        <v>22</v>
      </c>
      <c r="J13" s="28" t="s">
        <v>18</v>
      </c>
      <c r="K13" s="97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86" s="15" customFormat="1" ht="15.75" x14ac:dyDescent="0.25">
      <c r="A14" s="44">
        <v>1</v>
      </c>
      <c r="B14" s="45" t="s">
        <v>19</v>
      </c>
      <c r="C14" s="46" t="s">
        <v>20</v>
      </c>
      <c r="D14" s="47">
        <v>4</v>
      </c>
      <c r="E14" s="47">
        <v>5</v>
      </c>
      <c r="F14" s="47">
        <v>6</v>
      </c>
      <c r="G14" s="47">
        <v>7</v>
      </c>
      <c r="H14" s="48">
        <v>8</v>
      </c>
      <c r="I14" s="49">
        <v>9</v>
      </c>
      <c r="J14" s="50">
        <v>10</v>
      </c>
      <c r="K14" s="51">
        <v>11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</row>
    <row r="15" spans="1:86" s="15" customFormat="1" ht="70.5" customHeight="1" x14ac:dyDescent="0.25">
      <c r="A15" s="110" t="s">
        <v>28</v>
      </c>
      <c r="B15" s="111" t="s">
        <v>23</v>
      </c>
      <c r="C15" s="52" t="s">
        <v>33</v>
      </c>
      <c r="D15" s="59">
        <v>8</v>
      </c>
      <c r="E15" s="60">
        <v>8</v>
      </c>
      <c r="F15" s="59">
        <f>IF(D15/E15*100&gt;130,130,D15/E15*100)</f>
        <v>100</v>
      </c>
      <c r="G15" s="112" t="e">
        <f>(#REF!+#REF!+#REF!)/3</f>
        <v>#REF!</v>
      </c>
      <c r="H15" s="119">
        <v>256</v>
      </c>
      <c r="I15" s="119">
        <v>254</v>
      </c>
      <c r="J15" s="122">
        <f>I15/H15*100</f>
        <v>99.21875</v>
      </c>
      <c r="K15" s="122">
        <f>(F20+J15)/2</f>
        <v>97.50411184210526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86" s="15" customFormat="1" ht="51" customHeight="1" x14ac:dyDescent="0.25">
      <c r="A16" s="110"/>
      <c r="B16" s="111"/>
      <c r="C16" s="52" t="s">
        <v>36</v>
      </c>
      <c r="D16" s="57">
        <v>90</v>
      </c>
      <c r="E16" s="60">
        <v>90</v>
      </c>
      <c r="F16" s="59">
        <f>IF(E16/D16*100&gt;130,130,E16/D16*100)</f>
        <v>100</v>
      </c>
      <c r="G16" s="112"/>
      <c r="H16" s="120"/>
      <c r="I16" s="120"/>
      <c r="J16" s="123"/>
      <c r="K16" s="12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</row>
    <row r="17" spans="1:86" s="15" customFormat="1" ht="81" customHeight="1" x14ac:dyDescent="0.25">
      <c r="A17" s="110"/>
      <c r="B17" s="111"/>
      <c r="C17" s="52" t="s">
        <v>34</v>
      </c>
      <c r="D17" s="57">
        <v>100</v>
      </c>
      <c r="E17" s="61">
        <v>100</v>
      </c>
      <c r="F17" s="59">
        <f>IF(E17/D17*100&gt;130,130,E17/D17*100)</f>
        <v>100</v>
      </c>
      <c r="G17" s="112"/>
      <c r="H17" s="120"/>
      <c r="I17" s="120"/>
      <c r="J17" s="123"/>
      <c r="K17" s="12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</row>
    <row r="18" spans="1:86" s="14" customFormat="1" ht="72.75" customHeight="1" x14ac:dyDescent="0.25">
      <c r="A18" s="110"/>
      <c r="B18" s="111"/>
      <c r="C18" s="52" t="s">
        <v>35</v>
      </c>
      <c r="D18" s="58">
        <v>95</v>
      </c>
      <c r="E18" s="62">
        <v>75</v>
      </c>
      <c r="F18" s="59">
        <f t="shared" ref="F18:F19" si="0">IF(E18/D18*100&gt;130,130,E18/D18*100)</f>
        <v>78.94736842105263</v>
      </c>
      <c r="G18" s="112"/>
      <c r="H18" s="120"/>
      <c r="I18" s="120"/>
      <c r="J18" s="123"/>
      <c r="K18" s="12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</row>
    <row r="19" spans="1:86" s="15" customFormat="1" ht="114.75" customHeight="1" x14ac:dyDescent="0.25">
      <c r="A19" s="110"/>
      <c r="B19" s="111"/>
      <c r="C19" s="53" t="s">
        <v>37</v>
      </c>
      <c r="D19" s="59">
        <v>99.9</v>
      </c>
      <c r="E19" s="61">
        <v>99.9</v>
      </c>
      <c r="F19" s="59">
        <f t="shared" si="0"/>
        <v>100</v>
      </c>
      <c r="G19" s="112"/>
      <c r="H19" s="120"/>
      <c r="I19" s="120"/>
      <c r="J19" s="123"/>
      <c r="K19" s="12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</row>
    <row r="20" spans="1:86" s="31" customFormat="1" ht="15.75" customHeight="1" thickBot="1" x14ac:dyDescent="0.3">
      <c r="A20" s="110"/>
      <c r="B20" s="54" t="s">
        <v>24</v>
      </c>
      <c r="C20" s="55" t="s">
        <v>25</v>
      </c>
      <c r="D20" s="30" t="s">
        <v>26</v>
      </c>
      <c r="E20" s="56" t="s">
        <v>27</v>
      </c>
      <c r="F20" s="73">
        <f>(F15+F16+F17+F18+F19)/5</f>
        <v>95.78947368421052</v>
      </c>
      <c r="G20" s="113"/>
      <c r="H20" s="121"/>
      <c r="I20" s="121"/>
      <c r="J20" s="124"/>
      <c r="K20" s="12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</row>
    <row r="21" spans="1:86" ht="6" customHeight="1" x14ac:dyDescent="0.25">
      <c r="B21" s="4"/>
      <c r="D21" s="5"/>
      <c r="E21" s="5"/>
    </row>
    <row r="22" spans="1:86" x14ac:dyDescent="0.25">
      <c r="B22" s="4"/>
      <c r="D22" s="5"/>
      <c r="E22" s="5"/>
    </row>
    <row r="23" spans="1:86" s="69" customFormat="1" ht="16.5" customHeight="1" x14ac:dyDescent="0.25">
      <c r="A23" s="146"/>
      <c r="B23" s="145"/>
      <c r="C23" s="145"/>
      <c r="D23" s="145"/>
      <c r="E23" s="145"/>
      <c r="F23" s="145"/>
      <c r="G23" s="145"/>
      <c r="H23" s="145"/>
      <c r="I23" s="145"/>
      <c r="J23" s="145"/>
      <c r="K23" s="147"/>
      <c r="L23" s="145"/>
      <c r="M23" s="148"/>
      <c r="N23" s="71"/>
    </row>
    <row r="24" spans="1:86" s="69" customFormat="1" ht="20.25" customHeight="1" x14ac:dyDescent="0.25">
      <c r="A24" s="151" t="s">
        <v>54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70"/>
    </row>
    <row r="25" spans="1:86" x14ac:dyDescent="0.25">
      <c r="B25" s="12"/>
    </row>
    <row r="26" spans="1:86" ht="24.75" customHeight="1" x14ac:dyDescent="0.25">
      <c r="A26" s="1" t="s">
        <v>55</v>
      </c>
    </row>
    <row r="27" spans="1:86" hidden="1" x14ac:dyDescent="0.25">
      <c r="B27" s="4"/>
      <c r="D27" s="6"/>
      <c r="E27" s="6"/>
    </row>
    <row r="28" spans="1:86" x14ac:dyDescent="0.25">
      <c r="A28" s="1" t="s">
        <v>56</v>
      </c>
    </row>
    <row r="30" spans="1:86" x14ac:dyDescent="0.25">
      <c r="B30" s="4"/>
      <c r="D30" s="5"/>
      <c r="E30" s="5"/>
    </row>
    <row r="31" spans="1:86" x14ac:dyDescent="0.25">
      <c r="B31" s="4"/>
      <c r="D31" s="5"/>
      <c r="E31" s="5"/>
    </row>
    <row r="32" spans="1:86" x14ac:dyDescent="0.25">
      <c r="B32" s="4"/>
      <c r="D32" s="5"/>
      <c r="E32" s="5"/>
    </row>
    <row r="33" spans="4:5" x14ac:dyDescent="0.25">
      <c r="D33" s="7"/>
      <c r="E33" s="5"/>
    </row>
    <row r="34" spans="4:5" x14ac:dyDescent="0.25">
      <c r="D34" s="5"/>
      <c r="E34" s="5"/>
    </row>
    <row r="35" spans="4:5" x14ac:dyDescent="0.25">
      <c r="D35" s="5"/>
      <c r="E35" s="5"/>
    </row>
    <row r="36" spans="4:5" x14ac:dyDescent="0.25">
      <c r="D36" s="5"/>
      <c r="E36" s="5"/>
    </row>
    <row r="37" spans="4:5" x14ac:dyDescent="0.25">
      <c r="D37" s="5"/>
      <c r="E37" s="5"/>
    </row>
    <row r="38" spans="4:5" x14ac:dyDescent="0.25">
      <c r="D38" s="5"/>
      <c r="E38" s="5"/>
    </row>
    <row r="39" spans="4:5" x14ac:dyDescent="0.25">
      <c r="D39" s="5"/>
      <c r="E39" s="5"/>
    </row>
    <row r="40" spans="4:5" x14ac:dyDescent="0.25">
      <c r="D40" s="5"/>
      <c r="E40" s="5"/>
    </row>
    <row r="41" spans="4:5" x14ac:dyDescent="0.25">
      <c r="D41" s="5"/>
      <c r="E41" s="5"/>
    </row>
    <row r="42" spans="4:5" x14ac:dyDescent="0.25">
      <c r="D42" s="5"/>
      <c r="E42" s="5"/>
    </row>
    <row r="43" spans="4:5" x14ac:dyDescent="0.25">
      <c r="D43" s="5"/>
      <c r="E43" s="5"/>
    </row>
    <row r="44" spans="4:5" x14ac:dyDescent="0.25">
      <c r="D44" s="5"/>
      <c r="E44" s="5"/>
    </row>
    <row r="45" spans="4:5" x14ac:dyDescent="0.25">
      <c r="D45" s="5"/>
      <c r="E45" s="5"/>
    </row>
    <row r="46" spans="4:5" x14ac:dyDescent="0.25">
      <c r="D46" s="5"/>
      <c r="E46" s="5"/>
    </row>
    <row r="47" spans="4:5" x14ac:dyDescent="0.25">
      <c r="D47" s="5"/>
      <c r="E47" s="5"/>
    </row>
    <row r="48" spans="4:5" x14ac:dyDescent="0.25">
      <c r="D48" s="5"/>
      <c r="E48" s="5"/>
    </row>
    <row r="49" spans="4:5" x14ac:dyDescent="0.25">
      <c r="D49" s="7"/>
      <c r="E49" s="5"/>
    </row>
  </sheetData>
  <mergeCells count="14">
    <mergeCell ref="A24:M24"/>
    <mergeCell ref="K10:K13"/>
    <mergeCell ref="B11:B12"/>
    <mergeCell ref="C11:G12"/>
    <mergeCell ref="H11:J12"/>
    <mergeCell ref="A15:A20"/>
    <mergeCell ref="B15:B19"/>
    <mergeCell ref="G15:G20"/>
    <mergeCell ref="A10:A13"/>
    <mergeCell ref="B10:J10"/>
    <mergeCell ref="H15:H20"/>
    <mergeCell ref="I15:I20"/>
    <mergeCell ref="J15:J20"/>
    <mergeCell ref="K15:K20"/>
  </mergeCells>
  <phoneticPr fontId="8" type="noConversion"/>
  <pageMargins left="0.23622047244094491" right="0.27559055118110237" top="0.23622047244094491" bottom="0.2362204724409449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8"/>
  <sheetViews>
    <sheetView workbookViewId="0">
      <selection activeCell="B27" sqref="B27"/>
    </sheetView>
  </sheetViews>
  <sheetFormatPr defaultRowHeight="15" x14ac:dyDescent="0.25"/>
  <cols>
    <col min="1" max="1" width="9.140625" style="1"/>
    <col min="2" max="2" width="34" style="1" customWidth="1"/>
    <col min="3" max="3" width="36.28515625" style="1" customWidth="1"/>
    <col min="4" max="5" width="7.140625" style="1" customWidth="1"/>
    <col min="6" max="6" width="8.42578125" style="1" customWidth="1"/>
    <col min="7" max="7" width="0" style="1" hidden="1" customWidth="1"/>
    <col min="8" max="11" width="9.140625" style="1"/>
    <col min="12" max="12" width="5.28515625" style="1" customWidth="1"/>
    <col min="13" max="13" width="9.140625" style="1" hidden="1" customWidth="1"/>
    <col min="14" max="16384" width="9.140625" style="1"/>
  </cols>
  <sheetData>
    <row r="1" spans="1:86" x14ac:dyDescent="0.25">
      <c r="G1" s="2" t="s">
        <v>5</v>
      </c>
    </row>
    <row r="2" spans="1:86" x14ac:dyDescent="0.25">
      <c r="G2" s="2" t="s">
        <v>0</v>
      </c>
    </row>
    <row r="3" spans="1:86" x14ac:dyDescent="0.25">
      <c r="G3" s="2" t="s">
        <v>1</v>
      </c>
    </row>
    <row r="4" spans="1:86" x14ac:dyDescent="0.25">
      <c r="G4" s="2" t="s">
        <v>2</v>
      </c>
    </row>
    <row r="7" spans="1:86" ht="15.75" x14ac:dyDescent="0.25">
      <c r="B7" s="8" t="s">
        <v>47</v>
      </c>
    </row>
    <row r="8" spans="1:86" x14ac:dyDescent="0.25">
      <c r="B8" s="3" t="s">
        <v>8</v>
      </c>
    </row>
    <row r="9" spans="1:86" x14ac:dyDescent="0.25">
      <c r="B9" s="3" t="s">
        <v>46</v>
      </c>
    </row>
    <row r="10" spans="1:86" ht="15.75" thickBot="1" x14ac:dyDescent="0.3"/>
    <row r="11" spans="1:86" s="14" customFormat="1" ht="16.5" thickBot="1" x14ac:dyDescent="0.3">
      <c r="A11" s="114" t="s">
        <v>9</v>
      </c>
      <c r="B11" s="117" t="s">
        <v>10</v>
      </c>
      <c r="C11" s="118"/>
      <c r="D11" s="118"/>
      <c r="E11" s="118"/>
      <c r="F11" s="118"/>
      <c r="G11" s="118"/>
      <c r="H11" s="118"/>
      <c r="I11" s="118"/>
      <c r="J11" s="118"/>
      <c r="K11" s="95" t="s">
        <v>4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</row>
    <row r="12" spans="1:86" s="15" customFormat="1" ht="31.5" customHeight="1" x14ac:dyDescent="0.25">
      <c r="A12" s="115"/>
      <c r="B12" s="98" t="s">
        <v>11</v>
      </c>
      <c r="C12" s="100" t="s">
        <v>12</v>
      </c>
      <c r="D12" s="101"/>
      <c r="E12" s="101"/>
      <c r="F12" s="101"/>
      <c r="G12" s="102"/>
      <c r="H12" s="106" t="s">
        <v>13</v>
      </c>
      <c r="I12" s="107"/>
      <c r="J12" s="107"/>
      <c r="K12" s="9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</row>
    <row r="13" spans="1:86" s="15" customFormat="1" ht="30" customHeight="1" thickBot="1" x14ac:dyDescent="0.3">
      <c r="A13" s="115"/>
      <c r="B13" s="99"/>
      <c r="C13" s="103"/>
      <c r="D13" s="104"/>
      <c r="E13" s="104"/>
      <c r="F13" s="104"/>
      <c r="G13" s="105"/>
      <c r="H13" s="108"/>
      <c r="I13" s="109"/>
      <c r="J13" s="109"/>
      <c r="K13" s="9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86" s="15" customFormat="1" ht="45" customHeight="1" thickBot="1" x14ac:dyDescent="0.35">
      <c r="A14" s="116"/>
      <c r="B14" s="16"/>
      <c r="C14" s="17"/>
      <c r="D14" s="18" t="s">
        <v>14</v>
      </c>
      <c r="E14" s="18" t="s">
        <v>15</v>
      </c>
      <c r="F14" s="18" t="s">
        <v>16</v>
      </c>
      <c r="G14" s="18" t="s">
        <v>17</v>
      </c>
      <c r="H14" s="26" t="s">
        <v>21</v>
      </c>
      <c r="I14" s="27" t="s">
        <v>22</v>
      </c>
      <c r="J14" s="28" t="s">
        <v>18</v>
      </c>
      <c r="K14" s="97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</row>
    <row r="15" spans="1:86" s="15" customFormat="1" ht="16.5" thickBot="1" x14ac:dyDescent="0.3">
      <c r="A15" s="19">
        <v>1</v>
      </c>
      <c r="B15" s="20" t="s">
        <v>19</v>
      </c>
      <c r="C15" s="46" t="s">
        <v>20</v>
      </c>
      <c r="D15" s="21">
        <v>4</v>
      </c>
      <c r="E15" s="21">
        <v>5</v>
      </c>
      <c r="F15" s="21">
        <v>6</v>
      </c>
      <c r="G15" s="21">
        <v>7</v>
      </c>
      <c r="H15" s="22">
        <v>8</v>
      </c>
      <c r="I15" s="23">
        <v>9</v>
      </c>
      <c r="J15" s="24">
        <v>10</v>
      </c>
      <c r="K15" s="25">
        <v>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86" s="14" customFormat="1" ht="72" customHeight="1" x14ac:dyDescent="0.25">
      <c r="A16" s="125" t="s">
        <v>20</v>
      </c>
      <c r="B16" s="128" t="s">
        <v>29</v>
      </c>
      <c r="C16" s="52" t="s">
        <v>33</v>
      </c>
      <c r="D16" s="91">
        <v>7</v>
      </c>
      <c r="E16" s="64">
        <v>7</v>
      </c>
      <c r="F16" s="74">
        <f>IF(D16/E16*100&gt;130,130,D16/E16*100)</f>
        <v>100</v>
      </c>
      <c r="G16" s="32"/>
      <c r="H16" s="130">
        <v>256</v>
      </c>
      <c r="I16" s="130">
        <v>243</v>
      </c>
      <c r="J16" s="132">
        <f>I16/H16*100</f>
        <v>94.921875</v>
      </c>
      <c r="K16" s="132">
        <f>(F22+J16)/2</f>
        <v>97.4609375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</row>
    <row r="17" spans="1:86" s="14" customFormat="1" ht="57" customHeight="1" x14ac:dyDescent="0.25">
      <c r="A17" s="126"/>
      <c r="B17" s="129"/>
      <c r="C17" s="52" t="s">
        <v>36</v>
      </c>
      <c r="D17" s="65">
        <v>70</v>
      </c>
      <c r="E17" s="64">
        <v>70</v>
      </c>
      <c r="F17" s="74">
        <f>IF(E17/D17*100&gt;130,130,E17/D17*100)</f>
        <v>100</v>
      </c>
      <c r="G17" s="33" t="s">
        <v>27</v>
      </c>
      <c r="H17" s="120"/>
      <c r="I17" s="120"/>
      <c r="J17" s="123"/>
      <c r="K17" s="12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</row>
    <row r="18" spans="1:86" s="14" customFormat="1" ht="67.5" customHeight="1" x14ac:dyDescent="0.25">
      <c r="A18" s="126"/>
      <c r="B18" s="129"/>
      <c r="C18" s="52" t="s">
        <v>44</v>
      </c>
      <c r="D18" s="66">
        <v>100</v>
      </c>
      <c r="E18" s="61">
        <v>100</v>
      </c>
      <c r="F18" s="74">
        <f>IF(E18/D18*100&gt;130,130,E18/D18*100)</f>
        <v>100</v>
      </c>
      <c r="G18" s="33" t="s">
        <v>27</v>
      </c>
      <c r="H18" s="120"/>
      <c r="I18" s="120"/>
      <c r="J18" s="123"/>
      <c r="K18" s="12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</row>
    <row r="19" spans="1:86" s="14" customFormat="1" ht="74.25" customHeight="1" x14ac:dyDescent="0.25">
      <c r="A19" s="126"/>
      <c r="B19" s="129"/>
      <c r="C19" s="52" t="s">
        <v>35</v>
      </c>
      <c r="D19" s="67">
        <v>95</v>
      </c>
      <c r="E19" s="62">
        <v>95</v>
      </c>
      <c r="F19" s="74">
        <f>IF(E19/D19*100&gt;130,130,E19/D19*100)</f>
        <v>100</v>
      </c>
      <c r="G19" s="34"/>
      <c r="H19" s="120"/>
      <c r="I19" s="120"/>
      <c r="J19" s="123"/>
      <c r="K19" s="12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</row>
    <row r="20" spans="1:86" s="14" customFormat="1" ht="122.25" customHeight="1" x14ac:dyDescent="0.25">
      <c r="A20" s="126"/>
      <c r="B20" s="129"/>
      <c r="C20" s="68" t="s">
        <v>39</v>
      </c>
      <c r="D20" s="67">
        <v>95</v>
      </c>
      <c r="E20" s="62">
        <v>95</v>
      </c>
      <c r="F20" s="74">
        <f>IF(E20/D20*100&gt;130,130,E20/D20*100)</f>
        <v>100</v>
      </c>
      <c r="G20" s="34" t="s">
        <v>27</v>
      </c>
      <c r="H20" s="120"/>
      <c r="I20" s="120"/>
      <c r="J20" s="123"/>
      <c r="K20" s="12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</row>
    <row r="21" spans="1:86" s="14" customFormat="1" ht="36.75" customHeight="1" thickBot="1" x14ac:dyDescent="0.3">
      <c r="A21" s="126"/>
      <c r="B21" s="129"/>
      <c r="C21" s="63" t="s">
        <v>38</v>
      </c>
      <c r="D21" s="57">
        <v>10</v>
      </c>
      <c r="E21" s="61">
        <v>10</v>
      </c>
      <c r="F21" s="74">
        <f>IF(D21/E21*100&gt;130,130,D21/E21*100)</f>
        <v>100</v>
      </c>
      <c r="G21" s="34" t="s">
        <v>27</v>
      </c>
      <c r="H21" s="120"/>
      <c r="I21" s="120"/>
      <c r="J21" s="123"/>
      <c r="K21" s="12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</row>
    <row r="22" spans="1:86" s="14" customFormat="1" ht="15.75" customHeight="1" thickBot="1" x14ac:dyDescent="0.3">
      <c r="A22" s="127"/>
      <c r="B22" s="35" t="s">
        <v>24</v>
      </c>
      <c r="C22" s="36" t="s">
        <v>25</v>
      </c>
      <c r="D22" s="37" t="s">
        <v>30</v>
      </c>
      <c r="E22" s="38" t="s">
        <v>30</v>
      </c>
      <c r="F22" s="75">
        <f>(F16+F17+F18+F19+F20+F21)/6</f>
        <v>100</v>
      </c>
      <c r="G22" s="39">
        <f>(SUM(F16:F21))/6</f>
        <v>100</v>
      </c>
      <c r="H22" s="131"/>
      <c r="I22" s="131"/>
      <c r="J22" s="133"/>
      <c r="K22" s="13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</row>
    <row r="23" spans="1:86" ht="15.75" customHeight="1" x14ac:dyDescent="0.25">
      <c r="B23" s="4" t="s">
        <v>57</v>
      </c>
      <c r="D23" s="6"/>
      <c r="E23" s="6"/>
    </row>
    <row r="24" spans="1:86" s="69" customFormat="1" ht="20.25" customHeight="1" x14ac:dyDescent="0.25">
      <c r="A24" s="146" t="s">
        <v>57</v>
      </c>
      <c r="B24" s="145" t="s">
        <v>58</v>
      </c>
      <c r="C24" s="145"/>
      <c r="D24" s="145" t="s">
        <v>59</v>
      </c>
      <c r="E24" s="145"/>
      <c r="F24" s="145"/>
      <c r="G24" s="145"/>
      <c r="H24" s="145"/>
      <c r="I24" s="145"/>
      <c r="J24" s="145"/>
      <c r="K24" s="147"/>
      <c r="M24" s="70"/>
      <c r="N24" s="71"/>
    </row>
    <row r="25" spans="1:86" s="69" customFormat="1" ht="20.25" customHeight="1" x14ac:dyDescent="0.25">
      <c r="A25" s="149" t="s">
        <v>57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70"/>
    </row>
    <row r="26" spans="1:86" x14ac:dyDescent="0.25">
      <c r="B26" s="1" t="s">
        <v>60</v>
      </c>
    </row>
    <row r="28" spans="1:86" x14ac:dyDescent="0.25">
      <c r="B28" s="4"/>
      <c r="D28" s="6"/>
      <c r="E28" s="6"/>
    </row>
  </sheetData>
  <mergeCells count="13">
    <mergeCell ref="A25:M25"/>
    <mergeCell ref="A16:A22"/>
    <mergeCell ref="B16:B21"/>
    <mergeCell ref="A11:A14"/>
    <mergeCell ref="B11:J11"/>
    <mergeCell ref="K11:K14"/>
    <mergeCell ref="B12:B13"/>
    <mergeCell ref="C12:G13"/>
    <mergeCell ref="H12:J13"/>
    <mergeCell ref="H16:H22"/>
    <mergeCell ref="I16:I22"/>
    <mergeCell ref="J16:J22"/>
    <mergeCell ref="K16:K22"/>
  </mergeCells>
  <phoneticPr fontId="8" type="noConversion"/>
  <pageMargins left="0.23622047244094491" right="0.23622047244094491" top="0.19685039370078741" bottom="0.23622047244094491" header="0.31496062992125984" footer="0.2362204724409449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6"/>
  <sheetViews>
    <sheetView tabSelected="1" topLeftCell="A22" zoomScale="90" zoomScaleNormal="90" workbookViewId="0">
      <selection activeCell="B30" sqref="B30"/>
    </sheetView>
  </sheetViews>
  <sheetFormatPr defaultRowHeight="15" x14ac:dyDescent="0.25"/>
  <cols>
    <col min="1" max="1" width="9.140625" style="1"/>
    <col min="2" max="2" width="20.5703125" style="1" customWidth="1"/>
    <col min="3" max="3" width="43.5703125" style="1" customWidth="1"/>
    <col min="4" max="5" width="7.5703125" style="1" customWidth="1"/>
    <col min="6" max="6" width="11" style="1" customWidth="1"/>
    <col min="7" max="7" width="2.85546875" style="1" hidden="1" customWidth="1"/>
    <col min="8" max="16384" width="9.140625" style="1"/>
  </cols>
  <sheetData>
    <row r="1" spans="1:86" x14ac:dyDescent="0.25">
      <c r="G1" s="2" t="s">
        <v>6</v>
      </c>
    </row>
    <row r="2" spans="1:86" x14ac:dyDescent="0.25">
      <c r="G2" s="2" t="s">
        <v>0</v>
      </c>
    </row>
    <row r="3" spans="1:86" x14ac:dyDescent="0.25">
      <c r="G3" s="2" t="s">
        <v>1</v>
      </c>
    </row>
    <row r="4" spans="1:86" x14ac:dyDescent="0.25">
      <c r="G4" s="2" t="s">
        <v>2</v>
      </c>
    </row>
    <row r="5" spans="1:86" ht="12" customHeight="1" x14ac:dyDescent="0.25"/>
    <row r="6" spans="1:86" ht="15" hidden="1" customHeight="1" x14ac:dyDescent="0.25"/>
    <row r="7" spans="1:86" ht="15.75" x14ac:dyDescent="0.25">
      <c r="B7" s="8" t="s">
        <v>47</v>
      </c>
    </row>
    <row r="8" spans="1:86" x14ac:dyDescent="0.25">
      <c r="B8" s="3" t="s">
        <v>7</v>
      </c>
    </row>
    <row r="9" spans="1:86" x14ac:dyDescent="0.25">
      <c r="B9" s="3" t="s">
        <v>46</v>
      </c>
    </row>
    <row r="11" spans="1:86" s="14" customFormat="1" ht="15.75" x14ac:dyDescent="0.25">
      <c r="A11" s="110" t="s">
        <v>9</v>
      </c>
      <c r="B11" s="135" t="s">
        <v>10</v>
      </c>
      <c r="C11" s="135"/>
      <c r="D11" s="135"/>
      <c r="E11" s="135"/>
      <c r="F11" s="135"/>
      <c r="G11" s="135"/>
      <c r="H11" s="135"/>
      <c r="I11" s="135"/>
      <c r="J11" s="135"/>
      <c r="K11" s="136" t="s">
        <v>4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</row>
    <row r="12" spans="1:86" s="15" customFormat="1" ht="31.5" customHeight="1" x14ac:dyDescent="0.25">
      <c r="A12" s="110"/>
      <c r="B12" s="139" t="s">
        <v>11</v>
      </c>
      <c r="C12" s="76"/>
      <c r="D12" s="76"/>
      <c r="E12" s="76"/>
      <c r="F12" s="76"/>
      <c r="G12" s="137" t="s">
        <v>4</v>
      </c>
      <c r="H12" s="111" t="s">
        <v>13</v>
      </c>
      <c r="I12" s="111"/>
      <c r="J12" s="111"/>
      <c r="K12" s="13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</row>
    <row r="13" spans="1:86" s="15" customFormat="1" ht="30" customHeight="1" x14ac:dyDescent="0.25">
      <c r="A13" s="110"/>
      <c r="B13" s="139"/>
      <c r="C13" s="76"/>
      <c r="D13" s="76"/>
      <c r="E13" s="76"/>
      <c r="F13" s="76"/>
      <c r="G13" s="137"/>
      <c r="H13" s="111"/>
      <c r="I13" s="111"/>
      <c r="J13" s="111"/>
      <c r="K13" s="13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86" s="15" customFormat="1" ht="45" customHeight="1" x14ac:dyDescent="0.3">
      <c r="A14" s="110"/>
      <c r="B14" s="77"/>
      <c r="C14" s="77"/>
      <c r="D14" s="78" t="s">
        <v>14</v>
      </c>
      <c r="E14" s="78" t="s">
        <v>15</v>
      </c>
      <c r="F14" s="78" t="s">
        <v>16</v>
      </c>
      <c r="G14" s="137"/>
      <c r="H14" s="79" t="s">
        <v>21</v>
      </c>
      <c r="I14" s="80" t="s">
        <v>22</v>
      </c>
      <c r="J14" s="81" t="s">
        <v>18</v>
      </c>
      <c r="K14" s="13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</row>
    <row r="15" spans="1:86" s="15" customFormat="1" ht="15.75" x14ac:dyDescent="0.25">
      <c r="A15" s="72">
        <v>1</v>
      </c>
      <c r="B15" s="72" t="s">
        <v>19</v>
      </c>
      <c r="C15" s="72" t="s">
        <v>20</v>
      </c>
      <c r="D15" s="82">
        <v>4</v>
      </c>
      <c r="E15" s="82">
        <v>5</v>
      </c>
      <c r="F15" s="82">
        <v>6</v>
      </c>
      <c r="G15" s="137"/>
      <c r="H15" s="80">
        <v>8</v>
      </c>
      <c r="I15" s="83">
        <v>9</v>
      </c>
      <c r="J15" s="81">
        <v>10</v>
      </c>
      <c r="K15" s="82">
        <v>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</row>
    <row r="16" spans="1:86" s="15" customFormat="1" ht="70.5" customHeight="1" x14ac:dyDescent="0.25">
      <c r="A16" s="110" t="s">
        <v>31</v>
      </c>
      <c r="B16" s="134" t="s">
        <v>32</v>
      </c>
      <c r="C16" s="52" t="s">
        <v>33</v>
      </c>
      <c r="D16" s="92">
        <v>6</v>
      </c>
      <c r="E16" s="84">
        <v>6</v>
      </c>
      <c r="F16" s="59">
        <f>IF(D16/E16*100&gt;130,130,D16/E16*100)</f>
        <v>100</v>
      </c>
      <c r="G16" s="34"/>
      <c r="H16" s="119">
        <v>34</v>
      </c>
      <c r="I16" s="119">
        <v>21</v>
      </c>
      <c r="J16" s="122">
        <f>I16/H16*100</f>
        <v>61.764705882352942</v>
      </c>
      <c r="K16" s="122">
        <f>(F24+J16)/2</f>
        <v>70.257352941176464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</row>
    <row r="17" spans="1:86" s="15" customFormat="1" ht="40.5" customHeight="1" x14ac:dyDescent="0.25">
      <c r="A17" s="110"/>
      <c r="B17" s="134"/>
      <c r="C17" s="52" t="s">
        <v>36</v>
      </c>
      <c r="D17" s="29">
        <v>60</v>
      </c>
      <c r="E17" s="84">
        <v>100</v>
      </c>
      <c r="F17" s="59">
        <f>IF(E17/D17*100&gt;130,130,E17/D17*100)</f>
        <v>130</v>
      </c>
      <c r="G17" s="138" t="e">
        <f>(#REF!+#REF!+#REF!)/3</f>
        <v>#REF!</v>
      </c>
      <c r="H17" s="120"/>
      <c r="I17" s="120"/>
      <c r="J17" s="123"/>
      <c r="K17" s="12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</row>
    <row r="18" spans="1:86" s="15" customFormat="1" ht="53.25" customHeight="1" x14ac:dyDescent="0.25">
      <c r="A18" s="110"/>
      <c r="B18" s="134"/>
      <c r="C18" s="52" t="s">
        <v>34</v>
      </c>
      <c r="D18" s="29">
        <v>100</v>
      </c>
      <c r="E18" s="40">
        <v>100</v>
      </c>
      <c r="F18" s="59">
        <f t="shared" ref="F18:F22" si="0">IF(E18/D18*100&gt;130,130,E18/D18*100)</f>
        <v>100</v>
      </c>
      <c r="G18" s="138"/>
      <c r="H18" s="120"/>
      <c r="I18" s="120"/>
      <c r="J18" s="123"/>
      <c r="K18" s="12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</row>
    <row r="19" spans="1:86" s="15" customFormat="1" ht="55.5" customHeight="1" x14ac:dyDescent="0.25">
      <c r="A19" s="110"/>
      <c r="B19" s="134"/>
      <c r="C19" s="52" t="s">
        <v>35</v>
      </c>
      <c r="D19" s="30">
        <v>95</v>
      </c>
      <c r="E19" s="41">
        <v>95</v>
      </c>
      <c r="F19" s="59">
        <f t="shared" si="0"/>
        <v>100</v>
      </c>
      <c r="G19" s="138"/>
      <c r="H19" s="120"/>
      <c r="I19" s="120"/>
      <c r="J19" s="123"/>
      <c r="K19" s="12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</row>
    <row r="20" spans="1:86" s="15" customFormat="1" ht="58.5" customHeight="1" x14ac:dyDescent="0.25">
      <c r="A20" s="110"/>
      <c r="B20" s="134"/>
      <c r="C20" s="68" t="s">
        <v>40</v>
      </c>
      <c r="D20" s="30">
        <v>98</v>
      </c>
      <c r="E20" s="41">
        <v>0</v>
      </c>
      <c r="F20" s="59">
        <f t="shared" si="0"/>
        <v>0</v>
      </c>
      <c r="G20" s="138"/>
      <c r="H20" s="120"/>
      <c r="I20" s="120"/>
      <c r="J20" s="123"/>
      <c r="K20" s="12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</row>
    <row r="21" spans="1:86" s="15" customFormat="1" ht="95.25" customHeight="1" x14ac:dyDescent="0.25">
      <c r="A21" s="110"/>
      <c r="B21" s="134"/>
      <c r="C21" s="68" t="s">
        <v>41</v>
      </c>
      <c r="D21" s="29">
        <v>90</v>
      </c>
      <c r="E21" s="40">
        <v>0</v>
      </c>
      <c r="F21" s="59">
        <f t="shared" si="0"/>
        <v>0</v>
      </c>
      <c r="G21" s="138"/>
      <c r="H21" s="120"/>
      <c r="I21" s="120"/>
      <c r="J21" s="123"/>
      <c r="K21" s="12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</row>
    <row r="22" spans="1:86" s="15" customFormat="1" ht="110.25" customHeight="1" x14ac:dyDescent="0.25">
      <c r="A22" s="110"/>
      <c r="B22" s="134"/>
      <c r="C22" s="68" t="s">
        <v>42</v>
      </c>
      <c r="D22" s="29">
        <v>80</v>
      </c>
      <c r="E22" s="42">
        <v>80</v>
      </c>
      <c r="F22" s="59">
        <f t="shared" si="0"/>
        <v>100</v>
      </c>
      <c r="G22" s="138"/>
      <c r="H22" s="120"/>
      <c r="I22" s="120"/>
      <c r="J22" s="123"/>
      <c r="K22" s="12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</row>
    <row r="23" spans="1:86" s="15" customFormat="1" ht="28.5" customHeight="1" x14ac:dyDescent="0.25">
      <c r="A23" s="110"/>
      <c r="B23" s="134"/>
      <c r="C23" s="68" t="s">
        <v>43</v>
      </c>
      <c r="D23" s="82">
        <v>7</v>
      </c>
      <c r="E23" s="43" t="s">
        <v>49</v>
      </c>
      <c r="F23" s="59">
        <f>IF(D23/E23*100&gt;130,130,D23/E23*100)</f>
        <v>100</v>
      </c>
      <c r="G23" s="138"/>
      <c r="H23" s="120"/>
      <c r="I23" s="120"/>
      <c r="J23" s="123"/>
      <c r="K23" s="12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</row>
    <row r="24" spans="1:86" s="15" customFormat="1" ht="15.75" x14ac:dyDescent="0.25">
      <c r="A24" s="85"/>
      <c r="B24" s="54" t="s">
        <v>24</v>
      </c>
      <c r="C24" s="86" t="s">
        <v>25</v>
      </c>
      <c r="D24" s="87" t="s">
        <v>30</v>
      </c>
      <c r="E24" s="88" t="s">
        <v>30</v>
      </c>
      <c r="F24" s="89">
        <f>(F16+F17+F18+F19+F20+F21+F22+F23)/8</f>
        <v>78.75</v>
      </c>
      <c r="G24" s="90">
        <f>SUM(F16:F23)/8</f>
        <v>78.75</v>
      </c>
      <c r="H24" s="121"/>
      <c r="I24" s="121"/>
      <c r="J24" s="124"/>
      <c r="K24" s="124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</row>
    <row r="25" spans="1:86" ht="21" customHeight="1" x14ac:dyDescent="0.25">
      <c r="B25" s="9"/>
      <c r="C25" s="10"/>
      <c r="D25" s="11"/>
      <c r="E25" s="11"/>
      <c r="F25" s="10"/>
    </row>
    <row r="26" spans="1:86" ht="11.25" customHeight="1" x14ac:dyDescent="0.25">
      <c r="B26" s="9"/>
      <c r="C26" s="10"/>
      <c r="D26" s="11"/>
      <c r="E26" s="11"/>
      <c r="F26" s="10"/>
    </row>
    <row r="27" spans="1:86" ht="11.25" customHeight="1" x14ac:dyDescent="0.25">
      <c r="B27" s="9" t="s">
        <v>50</v>
      </c>
      <c r="C27" s="10"/>
      <c r="D27" s="11"/>
      <c r="E27" s="11"/>
      <c r="F27" s="141" t="s">
        <v>51</v>
      </c>
    </row>
    <row r="28" spans="1:86" s="69" customFormat="1" ht="15" customHeight="1" x14ac:dyDescent="0.25">
      <c r="A28" s="140"/>
      <c r="B28" s="141"/>
      <c r="C28" s="141"/>
      <c r="D28" s="141"/>
      <c r="E28" s="141"/>
      <c r="F28" s="145"/>
      <c r="G28" s="141"/>
      <c r="H28" s="141"/>
      <c r="I28" s="141"/>
      <c r="J28" s="141"/>
      <c r="K28" s="142"/>
      <c r="L28" s="141"/>
      <c r="M28" s="143"/>
      <c r="N28" s="144"/>
      <c r="O28" s="141"/>
      <c r="P28" s="141"/>
    </row>
    <row r="29" spans="1:86" s="69" customFormat="1" ht="63" hidden="1" customHeight="1" x14ac:dyDescent="0.25">
      <c r="A29" s="93" t="s">
        <v>45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70"/>
    </row>
    <row r="30" spans="1:86" ht="10.5" customHeight="1" x14ac:dyDescent="0.25">
      <c r="B30" s="9" t="s">
        <v>53</v>
      </c>
      <c r="D30" s="6"/>
      <c r="E30" s="6"/>
    </row>
    <row r="32" spans="1:86" ht="26.25" customHeight="1" x14ac:dyDescent="0.25">
      <c r="B32" s="1" t="s">
        <v>52</v>
      </c>
    </row>
    <row r="33" spans="2:5" ht="31.5" hidden="1" customHeight="1" x14ac:dyDescent="0.25">
      <c r="B33" s="4"/>
      <c r="D33" s="6"/>
      <c r="E33" s="6"/>
    </row>
    <row r="36" spans="2:5" x14ac:dyDescent="0.25">
      <c r="B36" s="4"/>
      <c r="D36" s="6"/>
      <c r="E36" s="6"/>
    </row>
  </sheetData>
  <mergeCells count="14">
    <mergeCell ref="A29:M29"/>
    <mergeCell ref="A16:A23"/>
    <mergeCell ref="B16:B23"/>
    <mergeCell ref="A11:A14"/>
    <mergeCell ref="B11:J11"/>
    <mergeCell ref="K11:K14"/>
    <mergeCell ref="G12:G15"/>
    <mergeCell ref="G17:G23"/>
    <mergeCell ref="B12:B13"/>
    <mergeCell ref="H12:J13"/>
    <mergeCell ref="H16:H24"/>
    <mergeCell ref="I16:I24"/>
    <mergeCell ref="J16:J24"/>
    <mergeCell ref="K16:K24"/>
  </mergeCells>
  <phoneticPr fontId="8" type="noConversion"/>
  <pageMargins left="0.23622047244094491" right="0.27559055118110237" top="0.19685039370078741" bottom="0.2362204724409449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 </vt:lpstr>
      <vt:lpstr>сред  </vt:lpstr>
      <vt:lpstr>старш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2014-01-21T08:45:12Z</dcterms:modified>
</cp:coreProperties>
</file>